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ichStyles.xml" ContentType="application/vnd.ms-excel.richstyles+xml"/>
  <Override PartName="/xl/richData/rdsupportingpropertybagstructure.xml" ContentType="application/vnd.ms-excel.rdsupportingpropertybagstructure+xml"/>
  <Override PartName="/xl/richData/rdsupportingpropertybag.xml" ContentType="application/vnd.ms-excel.rdsupportingpropertybag+xml"/>
  <Override PartName="/xl/richData/rdRichValueTypes.xml" ContentType="application/vnd.ms-excel.rdrichvaluetyp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Patrick Rack\Desktop\"/>
    </mc:Choice>
  </mc:AlternateContent>
  <xr:revisionPtr revIDLastSave="0" documentId="13_ncr:1_{B1CAC6A3-730B-47A3-809F-1FB1F6C64F31}" xr6:coauthVersionLast="47" xr6:coauthVersionMax="47" xr10:uidLastSave="{00000000-0000-0000-0000-000000000000}"/>
  <bookViews>
    <workbookView xWindow="28680" yWindow="-90" windowWidth="29040" windowHeight="15720" xr2:uid="{DDCD929C-6799-439E-8702-3D4E926A3B03}"/>
  </bookViews>
  <sheets>
    <sheet name="Dashboard " sheetId="3" r:id="rId1"/>
    <sheet name="Laufende Investments" sheetId="1" r:id="rId2"/>
    <sheet name="Übersicht Säulen" sheetId="13" r:id="rId3"/>
    <sheet name="Abgelaufene Investments" sheetId="2" r:id="rId4"/>
  </sheets>
  <calcPr calcId="191029"/>
  <pivotCaches>
    <pivotCache cacheId="0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5" i="1" l="1" a="1"/>
  <c r="AA5" i="1" s="1"/>
  <c r="S4" i="1" s="1"/>
  <c r="AA4" i="1" a="1"/>
  <c r="AA4" i="1" s="1"/>
  <c r="S6" i="1" s="1"/>
  <c r="V6" i="1"/>
  <c r="V5" i="1"/>
  <c r="V4" i="1"/>
  <c r="S7" i="1"/>
  <c r="W6" i="1" l="1"/>
  <c r="S5" i="1"/>
  <c r="W5" i="1"/>
  <c r="W7" i="1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2">
    <bk>
      <extLst>
        <ext uri="{3e2802c4-a4d2-4d8b-9148-e3be6c30e623}">
          <xlrd:rvb i="1"/>
        </ext>
      </extLst>
    </bk>
    <bk>
      <extLst>
        <ext uri="{3e2802c4-a4d2-4d8b-9148-e3be6c30e623}">
          <xlrd:rvb i="3"/>
        </ext>
      </extLst>
    </bk>
  </futureMetadata>
  <cellMetadata count="1">
    <bk>
      <rc t="1" v="0"/>
    </bk>
  </cellMetadata>
  <valueMetadata count="2">
    <bk>
      <rc t="2" v="0"/>
    </bk>
    <bk>
      <rc t="2" v="1"/>
    </bk>
  </valueMetadata>
</metadata>
</file>

<file path=xl/sharedStrings.xml><?xml version="1.0" encoding="utf-8"?>
<sst xmlns="http://schemas.openxmlformats.org/spreadsheetml/2006/main" count="100" uniqueCount="70">
  <si>
    <t xml:space="preserve">Name der Gesellschaft </t>
  </si>
  <si>
    <t>Mail  Anlegerverwaltung</t>
  </si>
  <si>
    <t>Telefon Anlegerverwaltung</t>
  </si>
  <si>
    <t>Investorennummer</t>
  </si>
  <si>
    <t xml:space="preserve">Währung </t>
  </si>
  <si>
    <t>Kennzahlen und Ergebnisse</t>
  </si>
  <si>
    <t>Vertrag</t>
  </si>
  <si>
    <t>Leistung</t>
  </si>
  <si>
    <t xml:space="preserve">Abschlussdatum </t>
  </si>
  <si>
    <t xml:space="preserve">Vertragsende </t>
  </si>
  <si>
    <t>Höhe des Agios</t>
  </si>
  <si>
    <t xml:space="preserve">Höhe der Rate </t>
  </si>
  <si>
    <t xml:space="preserve">Laufzeit </t>
  </si>
  <si>
    <t xml:space="preserve">Zeichnungssumme </t>
  </si>
  <si>
    <t xml:space="preserve">Angestrebte Gesamtrendite </t>
  </si>
  <si>
    <t>Return on Investment pro Jahr</t>
  </si>
  <si>
    <t>Höhe der Sofortzahlung</t>
  </si>
  <si>
    <t>Infrastruktur 1</t>
  </si>
  <si>
    <t>Name des Investments</t>
  </si>
  <si>
    <t>Infrastruktur 2</t>
  </si>
  <si>
    <t xml:space="preserve">Infrastruktur 3 </t>
  </si>
  <si>
    <t>Immobilien 1</t>
  </si>
  <si>
    <t>Immobilien 2</t>
  </si>
  <si>
    <t>Agrikultur 1</t>
  </si>
  <si>
    <t>Agrikultur 2</t>
  </si>
  <si>
    <t>Bitcoin</t>
  </si>
  <si>
    <t>Säule 4 I</t>
  </si>
  <si>
    <t>Gold</t>
  </si>
  <si>
    <t>Aktien</t>
  </si>
  <si>
    <t>ETF</t>
  </si>
  <si>
    <t>Säule 4 II</t>
  </si>
  <si>
    <t>Säule 4 III</t>
  </si>
  <si>
    <t>Säule 4 IV</t>
  </si>
  <si>
    <t>Säule 4 V</t>
  </si>
  <si>
    <t>Säule 1</t>
  </si>
  <si>
    <t>Säule 2</t>
  </si>
  <si>
    <t>Säule 3</t>
  </si>
  <si>
    <t>Säule 4</t>
  </si>
  <si>
    <t xml:space="preserve">Tatsächliche Gesamtrendite </t>
  </si>
  <si>
    <t xml:space="preserve">Investment 2 </t>
  </si>
  <si>
    <t>Investment 1</t>
  </si>
  <si>
    <t xml:space="preserve">Infrastruktur 1 </t>
  </si>
  <si>
    <t>Infrastruktur</t>
  </si>
  <si>
    <t>Euro</t>
  </si>
  <si>
    <t>GBP</t>
  </si>
  <si>
    <t xml:space="preserve">USD </t>
  </si>
  <si>
    <t>USD</t>
  </si>
  <si>
    <t xml:space="preserve">Zeichnungssumme / Aktueller Wert </t>
  </si>
  <si>
    <t>Säule</t>
  </si>
  <si>
    <t>Betrag in Euro</t>
  </si>
  <si>
    <t>Investitionen in €</t>
  </si>
  <si>
    <t>Investitionen in $</t>
  </si>
  <si>
    <t xml:space="preserve">Investitionen in Pfund </t>
  </si>
  <si>
    <t xml:space="preserve"> </t>
  </si>
  <si>
    <t>Insg.</t>
  </si>
  <si>
    <t>Jahr</t>
  </si>
  <si>
    <t>Zeilenbeschriftungen</t>
  </si>
  <si>
    <t>Gesamtergebnis</t>
  </si>
  <si>
    <t>Summe von Säule 1</t>
  </si>
  <si>
    <t>Summe von Säule 2</t>
  </si>
  <si>
    <t>Summe von Säule 3</t>
  </si>
  <si>
    <t>Summe von Säule 4</t>
  </si>
  <si>
    <t>Infrastruktur Investment 1</t>
  </si>
  <si>
    <t>Infrastruktur Investment 2</t>
  </si>
  <si>
    <t>Infrastruktur Investment 3</t>
  </si>
  <si>
    <t>Self Storage Beteiligung</t>
  </si>
  <si>
    <t>Immobilien Tegernsee</t>
  </si>
  <si>
    <t>Wasser Investment</t>
  </si>
  <si>
    <t>Adlerholz</t>
  </si>
  <si>
    <t>Private Placement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</si>
</sst>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[$£-809]#,##0.00"/>
    <numFmt numFmtId="165" formatCode="_-[$$-409]* #,##0.00_ ;_-[$$-409]* \-#,##0.00\ ;_-[$$-409]* &quot;-&quot;??_ ;_-@_ "/>
    <numFmt numFmtId="166" formatCode="_([$€-2]\ * #,##0.00_);_([$€-2]\ * \(#,##0.00\);_([$€-2]\ * &quot;-&quot;??_);_(@_)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bad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3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3" borderId="1" xfId="0" applyFill="1" applyBorder="1"/>
    <xf numFmtId="0" fontId="0" fillId="2" borderId="1" xfId="0" applyFill="1" applyBorder="1"/>
    <xf numFmtId="0" fontId="1" fillId="2" borderId="1" xfId="0" applyFont="1" applyFill="1" applyBorder="1"/>
    <xf numFmtId="3" fontId="1" fillId="2" borderId="1" xfId="0" applyNumberFormat="1" applyFont="1" applyFill="1" applyBorder="1"/>
    <xf numFmtId="44" fontId="0" fillId="2" borderId="1" xfId="1" applyFont="1" applyFill="1" applyBorder="1"/>
    <xf numFmtId="164" fontId="0" fillId="2" borderId="1" xfId="0" applyNumberFormat="1" applyFill="1" applyBorder="1"/>
    <xf numFmtId="165" fontId="0" fillId="2" borderId="1" xfId="0" applyNumberFormat="1" applyFill="1" applyBorder="1"/>
    <xf numFmtId="0" fontId="0" fillId="4" borderId="1" xfId="0" applyFill="1" applyBorder="1"/>
    <xf numFmtId="44" fontId="0" fillId="4" borderId="1" xfId="1" applyFont="1" applyFill="1" applyBorder="1"/>
    <xf numFmtId="164" fontId="0" fillId="4" borderId="1" xfId="0" applyNumberFormat="1" applyFill="1" applyBorder="1"/>
    <xf numFmtId="165" fontId="0" fillId="4" borderId="1" xfId="0" applyNumberFormat="1" applyFill="1" applyBorder="1"/>
    <xf numFmtId="44" fontId="0" fillId="0" borderId="0" xfId="0" applyNumberFormat="1"/>
    <xf numFmtId="44" fontId="1" fillId="4" borderId="1" xfId="0" applyNumberFormat="1" applyFont="1" applyFill="1" applyBorder="1"/>
    <xf numFmtId="44" fontId="0" fillId="0" borderId="1" xfId="1" applyFont="1" applyFill="1" applyBorder="1"/>
    <xf numFmtId="0" fontId="0" fillId="0" borderId="7" xfId="1" applyNumberFormat="1" applyFont="1" applyFill="1" applyBorder="1"/>
    <xf numFmtId="44" fontId="0" fillId="0" borderId="2" xfId="1" applyFont="1" applyFill="1" applyBorder="1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3" xfId="0" applyBorder="1"/>
    <xf numFmtId="0" fontId="0" fillId="0" borderId="0" xfId="0" pivotButton="1"/>
    <xf numFmtId="0" fontId="0" fillId="0" borderId="0" xfId="0" applyAlignment="1">
      <alignment horizontal="left"/>
    </xf>
    <xf numFmtId="44" fontId="0" fillId="0" borderId="3" xfId="1" applyFont="1" applyFill="1" applyBorder="1"/>
    <xf numFmtId="44" fontId="0" fillId="0" borderId="4" xfId="1" applyFont="1" applyFill="1" applyBorder="1"/>
    <xf numFmtId="44" fontId="0" fillId="0" borderId="0" xfId="1" applyFont="1" applyFill="1" applyBorder="1"/>
    <xf numFmtId="166" fontId="0" fillId="0" borderId="1" xfId="0" applyNumberFormat="1" applyBorder="1"/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0" xfId="0" applyFont="1"/>
  </cellXfs>
  <cellStyles count="2">
    <cellStyle name="Standard" xfId="0" builtinId="0"/>
    <cellStyle name="Währung" xfId="1" builtinId="4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microsoft.com/office/2017/06/relationships/rdSupportingPropertyBagStructure" Target="richData/rdsupportingpropertybagstructure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microsoft.com/office/2017/06/relationships/richStyles" Target="richData/richStyles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17/06/relationships/rdRichValueStructure" Target="richData/rdrichvaluestructure.xml"/><Relationship Id="rId5" Type="http://schemas.openxmlformats.org/officeDocument/2006/relationships/pivotCacheDefinition" Target="pivotCache/pivotCacheDefinition1.xml"/><Relationship Id="rId15" Type="http://schemas.microsoft.com/office/2017/06/relationships/rdRichValueTypes" Target="richData/rdRichValueTypes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Relationship Id="rId14" Type="http://schemas.microsoft.com/office/2017/06/relationships/rdSupportingPropertyBag" Target="richData/rdsupportingpropertybag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Verteilung Säulen aktuell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CAF-4C67-A946-A54666B213C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CAF-4C67-A946-A54666B213C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1CAF-4C67-A946-A54666B213C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1CAF-4C67-A946-A54666B213C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'Laufende Investments'!$R$4:$R$7</c:f>
              <c:strCache>
                <c:ptCount val="4"/>
                <c:pt idx="0">
                  <c:v>Säule 1</c:v>
                </c:pt>
                <c:pt idx="1">
                  <c:v>Säule 2</c:v>
                </c:pt>
                <c:pt idx="2">
                  <c:v>Säule 3</c:v>
                </c:pt>
                <c:pt idx="3">
                  <c:v>Säule 4</c:v>
                </c:pt>
              </c:strCache>
            </c:strRef>
          </c:cat>
          <c:val>
            <c:numRef>
              <c:f>'Laufende Investments'!$S$4:$S$7</c:f>
              <c:numCache>
                <c:formatCode>_("€"* #,##0.00_);_("€"* \(#,##0.00\);_("€"* "-"??_);_(@_)</c:formatCode>
                <c:ptCount val="4"/>
                <c:pt idx="0">
                  <c:v>33383.5</c:v>
                </c:pt>
                <c:pt idx="1">
                  <c:v>31978</c:v>
                </c:pt>
                <c:pt idx="2">
                  <c:v>59423</c:v>
                </c:pt>
                <c:pt idx="3">
                  <c:v>32000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CAF-4C67-A946-A54666B213C9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Verteilungen Investments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'Laufende Investments'!$A$12</c:f>
              <c:strCache>
                <c:ptCount val="1"/>
                <c:pt idx="0">
                  <c:v>Zeichnungssumme / Aktueller Wert 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AE34-4C65-B6B6-401D1762964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AE34-4C65-B6B6-401D1762964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AE34-4C65-B6B6-401D1762964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AE34-4C65-B6B6-401D1762964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AE34-4C65-B6B6-401D1762964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AE34-4C65-B6B6-401D1762964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AE34-4C65-B6B6-401D1762964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AE34-4C65-B6B6-401D1762964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AE34-4C65-B6B6-401D1762964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AE34-4C65-B6B6-401D1762964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AE34-4C65-B6B6-401D1762964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AE34-4C65-B6B6-401D1762964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AE34-4C65-B6B6-401D1762964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AE34-4C65-B6B6-401D1762964A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D-AE34-4C65-B6B6-401D1762964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'Laufende Investments'!$B$4:$P$4</c:f>
              <c:strCache>
                <c:ptCount val="15"/>
                <c:pt idx="0">
                  <c:v>Infrastruktur Investment 1</c:v>
                </c:pt>
                <c:pt idx="1">
                  <c:v>Infrastruktur Investment 2</c:v>
                </c:pt>
                <c:pt idx="2">
                  <c:v>Infrastruktur Investment 3</c:v>
                </c:pt>
                <c:pt idx="4">
                  <c:v>Self Storage Beteiligung</c:v>
                </c:pt>
                <c:pt idx="5">
                  <c:v>Immobilien Tegernsee</c:v>
                </c:pt>
                <c:pt idx="7">
                  <c:v>Wasser Investment</c:v>
                </c:pt>
                <c:pt idx="8">
                  <c:v>Adlerholz</c:v>
                </c:pt>
                <c:pt idx="10">
                  <c:v>Bitcoin</c:v>
                </c:pt>
                <c:pt idx="11">
                  <c:v>Private Placement</c:v>
                </c:pt>
                <c:pt idx="12">
                  <c:v>Gold</c:v>
                </c:pt>
                <c:pt idx="13">
                  <c:v>Aktien</c:v>
                </c:pt>
                <c:pt idx="14">
                  <c:v>ETF</c:v>
                </c:pt>
              </c:strCache>
            </c:strRef>
          </c:cat>
          <c:val>
            <c:numRef>
              <c:f>'Laufende Investments'!$B$12:$P$12</c:f>
              <c:numCache>
                <c:formatCode>_("€"* #,##0.00_);_("€"* \(#,##0.00\);_("€"* "-"??_);_(@_)</c:formatCode>
                <c:ptCount val="15"/>
                <c:pt idx="0">
                  <c:v>10000</c:v>
                </c:pt>
                <c:pt idx="1">
                  <c:v>6000</c:v>
                </c:pt>
                <c:pt idx="2" formatCode="[$£-809]#,##0.00">
                  <c:v>15000</c:v>
                </c:pt>
                <c:pt idx="4" formatCode="_-[$$-409]* #,##0.00_ ;_-[$$-409]* \-#,##0.00\ ;_-[$$-409]* &quot;-&quot;??_ ;_-@_ ">
                  <c:v>20000</c:v>
                </c:pt>
                <c:pt idx="5">
                  <c:v>15000</c:v>
                </c:pt>
                <c:pt idx="7" formatCode="_-[$$-409]* #,##0.00_ ;_-[$$-409]* \-#,##0.00\ ;_-[$$-409]* &quot;-&quot;??_ ;_-@_ ">
                  <c:v>40000</c:v>
                </c:pt>
                <c:pt idx="8" formatCode="_-[$$-409]* #,##0.00_ ;_-[$$-409]* \-#,##0.00\ ;_-[$$-409]* &quot;-&quot;??_ ;_-@_ ">
                  <c:v>30000</c:v>
                </c:pt>
                <c:pt idx="10">
                  <c:v>10000</c:v>
                </c:pt>
                <c:pt idx="11">
                  <c:v>5000</c:v>
                </c:pt>
                <c:pt idx="12">
                  <c:v>7000</c:v>
                </c:pt>
                <c:pt idx="13">
                  <c:v>6000</c:v>
                </c:pt>
                <c:pt idx="14">
                  <c:v>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AE34-4C65-B6B6-401D1762964A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legendEntry>
        <c:idx val="6"/>
        <c:delete val="1"/>
      </c:legendEntry>
      <c:legendEntry>
        <c:idx val="9"/>
        <c:delete val="1"/>
      </c:legendEntry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Verteilung</a:t>
            </a:r>
            <a:r>
              <a:rPr lang="de-DE" baseline="0"/>
              <a:t> Währungen</a:t>
            </a:r>
            <a:endParaRPr lang="de-D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44C-4E26-BCE8-6BB505DD353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44C-4E26-BCE8-6BB505DD353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F44C-4E26-BCE8-6BB505DD353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'Laufende Investments'!$U$4:$U$6</c:f>
              <c:strCache>
                <c:ptCount val="3"/>
                <c:pt idx="0">
                  <c:v>Investitionen in €</c:v>
                </c:pt>
                <c:pt idx="1">
                  <c:v>Investitionen in $</c:v>
                </c:pt>
                <c:pt idx="2">
                  <c:v>Investitionen in Pfund </c:v>
                </c:pt>
              </c:strCache>
            </c:strRef>
          </c:cat>
          <c:val>
            <c:numRef>
              <c:f>'Laufende Investments'!$V$4:$V$6</c:f>
              <c:numCache>
                <c:formatCode>_-[$$-409]* #,##0.00_ ;_-[$$-409]* \-#,##0.00\ ;_-[$$-409]* "-"??_ ;_-@_ </c:formatCode>
                <c:ptCount val="3"/>
                <c:pt idx="0" formatCode="_(&quot;€&quot;* #,##0.00_);_(&quot;€&quot;* \(#,##0.00\);_(&quot;€&quot;* &quot;-&quot;??_);_(@_)">
                  <c:v>63000</c:v>
                </c:pt>
                <c:pt idx="1">
                  <c:v>90000</c:v>
                </c:pt>
                <c:pt idx="2" formatCode="[$£-809]#,##0.00">
                  <c:v>15000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44C-4E26-BCE8-6BB505DD353E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[Wohlstandsbilder-Flugplan-2025.xlsx]Übersicht Säulen!PivotTable10</c:name>
    <c:fmtId val="2"/>
  </c:pivotSource>
  <c:chart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'Übersicht Säulen'!$B$1</c:f>
              <c:strCache>
                <c:ptCount val="1"/>
                <c:pt idx="0">
                  <c:v>Summe von Säule 1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'Übersicht Säulen'!$A$2:$A$5</c:f>
              <c:strCache>
                <c:ptCount val="3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</c:strCache>
            </c:strRef>
          </c:cat>
          <c:val>
            <c:numRef>
              <c:f>'Übersicht Säulen'!$B$2:$B$5</c:f>
              <c:numCache>
                <c:formatCode>_("€"* #,##0.00_);_("€"* \(#,##0.00\);_("€"* "-"??_);_(@_)</c:formatCode>
                <c:ptCount val="3"/>
                <c:pt idx="0">
                  <c:v>10000</c:v>
                </c:pt>
                <c:pt idx="1">
                  <c:v>15000</c:v>
                </c:pt>
                <c:pt idx="2">
                  <c:v>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9C-4FC7-AFB8-0629BC2EAA30}"/>
            </c:ext>
          </c:extLst>
        </c:ser>
        <c:ser>
          <c:idx val="1"/>
          <c:order val="1"/>
          <c:tx>
            <c:strRef>
              <c:f>'Übersicht Säulen'!$C$1</c:f>
              <c:strCache>
                <c:ptCount val="1"/>
                <c:pt idx="0">
                  <c:v>Summe von Säule 2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'Übersicht Säulen'!$A$2:$A$5</c:f>
              <c:strCache>
                <c:ptCount val="3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</c:strCache>
            </c:strRef>
          </c:cat>
          <c:val>
            <c:numRef>
              <c:f>'Übersicht Säulen'!$C$2:$C$5</c:f>
              <c:numCache>
                <c:formatCode>_("€"* #,##0.00_);_("€"* \(#,##0.00\);_("€"* "-"??_);_(@_)</c:formatCode>
                <c:ptCount val="3"/>
                <c:pt idx="0">
                  <c:v>12000</c:v>
                </c:pt>
                <c:pt idx="1">
                  <c:v>25000</c:v>
                </c:pt>
                <c:pt idx="2">
                  <c:v>40000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9C-4FC7-AFB8-0629BC2EAA30}"/>
            </c:ext>
          </c:extLst>
        </c:ser>
        <c:ser>
          <c:idx val="2"/>
          <c:order val="2"/>
          <c:tx>
            <c:strRef>
              <c:f>'Übersicht Säulen'!$D$1</c:f>
              <c:strCache>
                <c:ptCount val="1"/>
                <c:pt idx="0">
                  <c:v>Summe von Säule 3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'Übersicht Säulen'!$A$2:$A$5</c:f>
              <c:strCache>
                <c:ptCount val="3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</c:strCache>
            </c:strRef>
          </c:cat>
          <c:val>
            <c:numRef>
              <c:f>'Übersicht Säulen'!$D$2:$D$5</c:f>
              <c:numCache>
                <c:formatCode>_("€"* #,##0.00_);_("€"* \(#,##0.00\);_("€"* "-"??_);_(@_)</c:formatCode>
                <c:ptCount val="3"/>
                <c:pt idx="0">
                  <c:v>20000</c:v>
                </c:pt>
                <c:pt idx="1">
                  <c:v>30000</c:v>
                </c:pt>
                <c:pt idx="2">
                  <c:v>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9C-4FC7-AFB8-0629BC2EAA30}"/>
            </c:ext>
          </c:extLst>
        </c:ser>
        <c:ser>
          <c:idx val="3"/>
          <c:order val="3"/>
          <c:tx>
            <c:strRef>
              <c:f>'Übersicht Säulen'!$E$1</c:f>
              <c:strCache>
                <c:ptCount val="1"/>
                <c:pt idx="0">
                  <c:v>Summe von Säule 4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'Übersicht Säulen'!$A$2:$A$5</c:f>
              <c:strCache>
                <c:ptCount val="3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</c:strCache>
            </c:strRef>
          </c:cat>
          <c:val>
            <c:numRef>
              <c:f>'Übersicht Säulen'!$E$2:$E$5</c:f>
              <c:numCache>
                <c:formatCode>_("€"* #,##0.00_);_("€"* \(#,##0.00\);_("€"* "-"??_);_(@_)</c:formatCode>
                <c:ptCount val="3"/>
                <c:pt idx="0">
                  <c:v>8000</c:v>
                </c:pt>
                <c:pt idx="1">
                  <c:v>10000</c:v>
                </c:pt>
                <c:pt idx="2">
                  <c:v>14000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A9C-4FC7-AFB8-0629BC2EAA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32066975"/>
        <c:axId val="532068415"/>
      </c:barChart>
      <c:catAx>
        <c:axId val="5320669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32068415"/>
        <c:crosses val="autoZero"/>
        <c:auto val="1"/>
        <c:lblAlgn val="ctr"/>
        <c:lblOffset val="100"/>
        <c:noMultiLvlLbl val="0"/>
      </c:catAx>
      <c:valAx>
        <c:axId val="5320684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320669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137160</xdr:colOff>
      <xdr:row>7</xdr:row>
      <xdr:rowOff>163830</xdr:rowOff>
    </xdr:from>
    <xdr:to>
      <xdr:col>5</xdr:col>
      <xdr:colOff>746760</xdr:colOff>
      <xdr:row>22</xdr:row>
      <xdr:rowOff>163830</xdr:rowOff>
    </xdr:to>
    <xdr:graphicFrame macro="">
      <xdr:nvGraphicFramePr>
        <xdr:cNvPr id="3" name="Diagramm 1">
          <a:extLst>
            <a:ext uri="{FF2B5EF4-FFF2-40B4-BE49-F238E27FC236}">
              <a16:creationId xmlns:a16="http://schemas.microsoft.com/office/drawing/2014/main" id="{29DC6D95-97EE-5BFA-967B-7179125CB7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365760</xdr:colOff>
      <xdr:row>25</xdr:row>
      <xdr:rowOff>34290</xdr:rowOff>
    </xdr:from>
    <xdr:to>
      <xdr:col>6</xdr:col>
      <xdr:colOff>274320</xdr:colOff>
      <xdr:row>41</xdr:row>
      <xdr:rowOff>53340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F4E17790-8857-4D45-9B74-B9506D6440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182880</xdr:colOff>
      <xdr:row>7</xdr:row>
      <xdr:rowOff>148590</xdr:rowOff>
    </xdr:from>
    <xdr:to>
      <xdr:col>12</xdr:col>
      <xdr:colOff>0</xdr:colOff>
      <xdr:row>22</xdr:row>
      <xdr:rowOff>148590</xdr:rowOff>
    </xdr:to>
    <xdr:graphicFrame macro="">
      <xdr:nvGraphicFramePr>
        <xdr:cNvPr id="5" name="Diagramm 2">
          <a:extLst>
            <a:ext uri="{FF2B5EF4-FFF2-40B4-BE49-F238E27FC236}">
              <a16:creationId xmlns:a16="http://schemas.microsoft.com/office/drawing/2014/main" id="{FC12A95B-E7DE-0A11-AA46-FF04E8F873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76200</xdr:colOff>
      <xdr:row>1</xdr:row>
      <xdr:rowOff>91440</xdr:rowOff>
    </xdr:from>
    <xdr:to>
      <xdr:col>5</xdr:col>
      <xdr:colOff>518160</xdr:colOff>
      <xdr:row>6</xdr:row>
      <xdr:rowOff>7620</xdr:rowOff>
    </xdr:to>
    <xdr:sp macro="" textlink="'Laufende Investments'!W7">
      <xdr:nvSpPr>
        <xdr:cNvPr id="6" name="Rechteck: abgerundete Ecken 5">
          <a:extLst>
            <a:ext uri="{FF2B5EF4-FFF2-40B4-BE49-F238E27FC236}">
              <a16:creationId xmlns:a16="http://schemas.microsoft.com/office/drawing/2014/main" id="{E91BD3C8-B3F8-7BEE-747C-9BA7AEB1AB93}"/>
            </a:ext>
          </a:extLst>
        </xdr:cNvPr>
        <xdr:cNvSpPr/>
      </xdr:nvSpPr>
      <xdr:spPr>
        <a:xfrm>
          <a:off x="76200" y="274320"/>
          <a:ext cx="4404360" cy="83058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 b="1" i="0" u="none" strike="noStrike" kern="1200">
              <a:solidFill>
                <a:schemeClr val="bg1"/>
              </a:solidFill>
              <a:latin typeface="Aptos Narrow"/>
            </a:rPr>
            <a:t>Investiertes</a:t>
          </a:r>
          <a:r>
            <a:rPr lang="en-US" sz="1800" b="1" i="0" u="none" strike="noStrike" kern="1200" baseline="0">
              <a:solidFill>
                <a:schemeClr val="bg1"/>
              </a:solidFill>
              <a:latin typeface="Aptos Narrow"/>
            </a:rPr>
            <a:t> Vermögen</a:t>
          </a:r>
          <a:r>
            <a:rPr lang="en-US" sz="1800" b="1" i="0" u="none" strike="noStrike" kern="1200">
              <a:solidFill>
                <a:schemeClr val="bg1"/>
              </a:solidFill>
              <a:latin typeface="Aptos Narrow"/>
            </a:rPr>
            <a:t>:</a:t>
          </a:r>
        </a:p>
        <a:p>
          <a:pPr algn="ctr"/>
          <a:fld id="{430DA517-16C0-48E1-BF3E-BA54EF5C70FA}" type="TxLink">
            <a:rPr lang="en-US" sz="1800" b="1" i="0" u="none" strike="noStrike" kern="1200">
              <a:solidFill>
                <a:schemeClr val="bg1"/>
              </a:solidFill>
              <a:latin typeface="Aptos Narrow"/>
            </a:rPr>
            <a:pPr algn="ctr"/>
            <a:t> 168.638,00 € </a:t>
          </a:fld>
          <a:endParaRPr lang="de-DE" sz="1800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190500</xdr:colOff>
      <xdr:row>8</xdr:row>
      <xdr:rowOff>7620</xdr:rowOff>
    </xdr:from>
    <xdr:to>
      <xdr:col>18</xdr:col>
      <xdr:colOff>388620</xdr:colOff>
      <xdr:row>23</xdr:row>
      <xdr:rowOff>7620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5D93ACCD-049E-4744-9D6D-280CA3E94C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1" refreshedDate="45674.654054861108" createdVersion="8" refreshedVersion="8" minRefreshableVersion="3" recordCount="3" xr:uid="{347339F3-AE72-4D49-93EB-350790DAB470}">
  <cacheSource type="worksheet">
    <worksheetSource name="Tabelle5"/>
  </cacheSource>
  <cacheFields count="5">
    <cacheField name="Jahr" numFmtId="0">
      <sharedItems containsSemiMixedTypes="0" containsString="0" containsNumber="1" containsInteger="1" minValue="2022" maxValue="2026" count="5">
        <n v="2022"/>
        <n v="2023"/>
        <n v="2024"/>
        <n v="2025" u="1"/>
        <n v="2026" u="1"/>
      </sharedItems>
    </cacheField>
    <cacheField name="Säule 1" numFmtId="44">
      <sharedItems containsSemiMixedTypes="0" containsString="0" containsNumber="1" containsInteger="1" minValue="10000" maxValue="25000"/>
    </cacheField>
    <cacheField name="Säule 2" numFmtId="44">
      <sharedItems containsSemiMixedTypes="0" containsString="0" containsNumber="1" containsInteger="1" minValue="12000" maxValue="40000"/>
    </cacheField>
    <cacheField name="Säule 3" numFmtId="44">
      <sharedItems containsSemiMixedTypes="0" containsString="0" containsNumber="1" containsInteger="1" minValue="20000" maxValue="50000"/>
    </cacheField>
    <cacheField name="Säule 4" numFmtId="44">
      <sharedItems containsSemiMixedTypes="0" containsString="0" containsNumber="1" containsInteger="1" minValue="8000" maxValue="14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">
  <r>
    <x v="0"/>
    <n v="10000"/>
    <n v="12000"/>
    <n v="20000"/>
    <n v="8000"/>
  </r>
  <r>
    <x v="1"/>
    <n v="15000"/>
    <n v="25000"/>
    <n v="30000"/>
    <n v="10000"/>
  </r>
  <r>
    <x v="2"/>
    <n v="25000"/>
    <n v="40000"/>
    <n v="50000"/>
    <n v="14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DEC0FB9-473E-4F9C-B2A9-EB404769A1A7}" name="PivotTable10" cacheId="0" applyNumberFormats="0" applyBorderFormats="0" applyFontFormats="0" applyPatternFormats="0" applyAlignmentFormats="0" applyWidthHeightFormats="1" dataCaption="Werte" updatedVersion="8" minRefreshableVersion="3" useAutoFormatting="1" itemPrintTitles="1" createdVersion="8" indent="0" outline="1" outlineData="1" multipleFieldFilters="0" chartFormat="13">
  <location ref="A1:E5" firstHeaderRow="0" firstDataRow="1" firstDataCol="1"/>
  <pivotFields count="5">
    <pivotField axis="axisRow" showAll="0">
      <items count="6">
        <item x="0"/>
        <item x="1"/>
        <item x="2"/>
        <item m="1" x="3"/>
        <item m="1" x="4"/>
        <item t="default"/>
      </items>
    </pivotField>
    <pivotField dataField="1" numFmtId="44" showAll="0"/>
    <pivotField dataField="1" numFmtId="44" showAll="0"/>
    <pivotField dataField="1" numFmtId="44" showAll="0"/>
    <pivotField dataField="1" numFmtId="44" showAll="0"/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me von Säule 1" fld="1" baseField="0" baseItem="0" numFmtId="44"/>
    <dataField name="Summe von Säule 2" fld="2" baseField="0" baseItem="0" numFmtId="44"/>
    <dataField name="Summe von Säule 3" fld="3" baseField="0" baseItem="0" numFmtId="44"/>
    <dataField name="Summe von Säule 4" fld="4" baseField="0" baseItem="0" numFmtId="44"/>
  </dataFields>
  <chartFormats count="4">
    <chartFormat chart="2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2" format="10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2" format="11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  <types>
    <type name="_linkedentity">
      <keyFlags>
        <key name="%cvi">
          <flag name="ShowInCardView" value="0"/>
          <flag name="ShowInDotNotation" value="0"/>
          <flag name="ShowInAutoComplete" value="0"/>
          <flag name="ExcludeFromCalcComparison" value="1"/>
        </key>
      </keyFlags>
    </type>
    <type name="_linkedentitycore">
      <keyFlags>
        <key name="%EntityServiceId">
          <flag name="ShowInCardView" value="0"/>
          <flag name="ShowInDotNotation" value="0"/>
          <flag name="ShowInAutoComplete" value="0"/>
        </key>
        <key name="%EntitySubDomainId">
          <flag name="ShowInCardView" value="0"/>
          <flag name="ShowInDotNotation" value="0"/>
          <flag name="ShowInAutoComplete" value="0"/>
        </key>
        <key name="%EntityCulture">
          <flag name="ShowInCardView" value="0"/>
          <flag name="ShowInDotNotation" value="0"/>
          <flag name="ShowInAutoComplete" value="0"/>
        </key>
        <key name="%EntityId">
          <flag name="ShowInCardView" value="0"/>
          <flag name="ShowInDotNotation" value="0"/>
          <flag name="ShowInAutoComplete" value="0"/>
        </key>
        <key name="%IsRefreshable">
          <flag name="ShowInCardView" value="0"/>
          <flag name="ShowInAutoComplete" value="0"/>
          <flag name="ExcludeFromCalcComparison" value="1"/>
        </key>
        <key name="%ProviderInfo">
          <flag name="ShowInCardView" value="0"/>
          <flag name="ShowInDotNotation" value="0"/>
          <flag name="ShowInAutoComplete" value="0"/>
        </key>
        <key name="%DataProviderExternalLinkLogo">
          <flag name="ShowInCardView" value="0"/>
          <flag name="ShowInDotNotation" value="0"/>
          <flag name="ShowInAutoComplete" value="0"/>
        </key>
        <key name="%DataProviderExternalLink">
          <flag name="ShowInCardView" value="0"/>
          <flag name="ShowInDotNotation" value="0"/>
          <flag name="ShowInAutoComplete" value="0"/>
        </key>
        <key name="%OutdatedReason">
          <flag name="ShowInCardView" value="0"/>
          <flag name="ShowInDotNotation" value="0"/>
          <flag name="ShowInAutoComplete" value="0"/>
          <flag name="ExcludeFromCalcComparison" value="1"/>
        </key>
      </keyFlags>
    </type>
  </types>
</rvTypesInfo>
</file>

<file path=xl/richData/rdrichvalue.xml><?xml version="1.0" encoding="utf-8"?>
<rvData xmlns="http://schemas.microsoft.com/office/spreadsheetml/2017/richdata" count="4">
  <rv s="0">
    <v>de-DE</v>
    <v>avyn9c</v>
    <v>268435456</v>
    <v>1</v>
    <v>Unterstützt von Refinitiv</v>
    <v>0</v>
    <v>1</v>
    <v>USD/EUR</v>
    <v>3</v>
    <v>4</v>
    <v>Finance</v>
    <v>5</v>
    <v>0.98240000000000005</v>
    <v>0.84519999999999995</v>
    <v>-1.6000000000000001E-3</v>
    <v>-1.8809999999999999E-3</v>
    <v>Währungspaar</v>
    <v>45842.874976851854</v>
    <v>US Dollar/Euro FX Cross Rate</v>
    <v>0.84889999999999999</v>
    <v>0.85050000000000003</v>
    <v>USDEUR</v>
    <v>USD/EUR</v>
    <v>USD</v>
    <v>EUR</v>
  </rv>
  <rv s="1">
    <v>0</v>
  </rv>
  <rv s="2">
    <v>de-DE</v>
    <v>avycmw</v>
    <v>268435456</v>
    <v>1</v>
    <v>Unterstützt von Refinitiv</v>
    <v>6</v>
    <v>7</v>
    <v>GBP/EUR</v>
    <v>3</v>
    <v>8</v>
    <v>Finance</v>
    <v>5</v>
    <v>1.216</v>
    <v>1.1437999999999999</v>
    <v>-2.2000000000000001E-3</v>
    <v>-1.895E-3</v>
    <v>1.1589</v>
    <v>Währungspaar</v>
    <v>45842.875</v>
    <v>UK Pound Sterling/Euro FX Cross Rate</v>
    <v>1.1594</v>
    <v>1.1589</v>
    <v>1.1589</v>
    <v>1.1611</v>
    <v>GBPEUR</v>
    <v>GBP/EUR</v>
    <v>GBP</v>
    <v>EUR</v>
  </rv>
  <rv s="1">
    <v>2</v>
  </rv>
</rvData>
</file>

<file path=xl/richData/rdrichvaluestructure.xml><?xml version="1.0" encoding="utf-8"?>
<rvStructures xmlns="http://schemas.microsoft.com/office/spreadsheetml/2017/richdata" count="3">
  <s t="_linkedentitycore">
    <k n="%EntityCulture" t="s"/>
    <k n="%EntityId" t="s"/>
    <k n="%EntityServiceId"/>
    <k n="%IsRefreshable" t="b"/>
    <k n="%ProviderInfo" t="s"/>
    <k n="_CanonicalPropertyNames" t="spb"/>
    <k n="_Display" t="spb"/>
    <k n="_DisplayString" t="s"/>
    <k n="_Flags" t="spb"/>
    <k n="_Format" t="spb"/>
    <k n="_Icon" t="s"/>
    <k n="_SubLabel" t="spb"/>
    <k n="52-Wochen-Hoch"/>
    <k n="52-Wochen-Tief"/>
    <k n="Änderung"/>
    <k n="Änderung (%)"/>
    <k n="Instrumententyp" t="s"/>
    <k n="Letzte Handelszeit"/>
    <k n="Name" t="s"/>
    <k n="Preis"/>
    <k n="Schlusskurs des Vortags"/>
    <k n="Ticker-Symbol" t="s"/>
    <k n="UniqueName" t="s"/>
    <k n="Von Währung" t="s"/>
    <k n="Währung" t="s"/>
  </s>
  <s t="_linkedentity">
    <k n="%cvi" t="r"/>
  </s>
  <s t="_linkedentitycore">
    <k n="%EntityCulture" t="s"/>
    <k n="%EntityId" t="s"/>
    <k n="%EntityServiceId"/>
    <k n="%IsRefreshable" t="b"/>
    <k n="%ProviderInfo" t="s"/>
    <k n="_CanonicalPropertyNames" t="spb"/>
    <k n="_Display" t="spb"/>
    <k n="_DisplayString" t="s"/>
    <k n="_Flags" t="spb"/>
    <k n="_Format" t="spb"/>
    <k n="_Icon" t="s"/>
    <k n="_SubLabel" t="spb"/>
    <k n="52-Wochen-Hoch"/>
    <k n="52-Wochen-Tief"/>
    <k n="Änderung"/>
    <k n="Änderung (%)"/>
    <k n="Hoch"/>
    <k n="Instrumententyp" t="s"/>
    <k n="Letzte Handelszeit"/>
    <k n="Name" t="s"/>
    <k n="Niedrig"/>
    <k n="Öffnen"/>
    <k n="Preis"/>
    <k n="Schlusskurs des Vortags"/>
    <k n="Ticker-Symbol" t="s"/>
    <k n="UniqueName" t="s"/>
    <k n="Von Währung" t="s"/>
    <k n="Währung" t="s"/>
  </s>
</rvStructures>
</file>

<file path=xl/richData/rdsupportingpropertybag.xml><?xml version="1.0" encoding="utf-8"?>
<supportingPropertyBags xmlns="http://schemas.microsoft.com/office/spreadsheetml/2017/richdata2">
  <spbArrays count="2">
    <a count="25">
      <v t="s">%EntityServiceId</v>
      <v t="s">_Format</v>
      <v t="s">%IsRefreshable</v>
      <v t="s">_CanonicalPropertyNames</v>
      <v t="s">%EntityCulture</v>
      <v t="s">%EntityId</v>
      <v t="s">_Icon</v>
      <v t="s">_Display</v>
      <v t="s">Name</v>
      <v t="s">Preis</v>
      <v t="s">_SubLabel</v>
      <v t="s">Letzte Handelszeit</v>
      <v t="s">Ticker-Symbol</v>
      <v t="s">Änderung</v>
      <v t="s">Änderung (%)</v>
      <v t="s">Währung</v>
      <v t="s">Von Währung</v>
      <v t="s">Schlusskurs des Vortags</v>
      <v t="s">52-Wochen-Hoch</v>
      <v t="s">52-Wochen-Tief</v>
      <v t="s">Instrumententyp</v>
      <v t="s">_Flags</v>
      <v t="s">UniqueName</v>
      <v t="s">_DisplayString</v>
      <v t="s">%ProviderInfo</v>
    </a>
    <a count="28">
      <v t="s">%EntityServiceId</v>
      <v t="s">_Format</v>
      <v t="s">%IsRefreshable</v>
      <v t="s">_CanonicalPropertyNames</v>
      <v t="s">%EntityCulture</v>
      <v t="s">%EntityId</v>
      <v t="s">_Icon</v>
      <v t="s">_Display</v>
      <v t="s">Name</v>
      <v t="s">Preis</v>
      <v t="s">_SubLabel</v>
      <v t="s">Letzte Handelszeit</v>
      <v t="s">Ticker-Symbol</v>
      <v t="s">Änderung</v>
      <v t="s">Änderung (%)</v>
      <v t="s">Währung</v>
      <v t="s">Von Währung</v>
      <v t="s">Schlusskurs des Vortags</v>
      <v t="s">Öffnen</v>
      <v t="s">Hoch</v>
      <v t="s">Niedrig</v>
      <v t="s">52-Wochen-Hoch</v>
      <v t="s">52-Wochen-Tief</v>
      <v t="s">Instrumententyp</v>
      <v t="s">_Flags</v>
      <v t="s">UniqueName</v>
      <v t="s">_DisplayString</v>
      <v t="s">%ProviderInfo</v>
    </a>
  </spbArrays>
  <spbData count="9">
    <spb s="0">
      <v>Name</v>
      <v>Price</v>
      <v>Currency</v>
      <v>Change</v>
      <v>UniqueName</v>
      <v>From currency</v>
      <v>Change (%)</v>
      <v>%ProviderInfo</v>
      <v>Ticker symbol</v>
      <v>52 week high</v>
      <v>52 week low</v>
      <v>Instrument type</v>
      <v>Last trade time</v>
      <v>Previous close</v>
    </spb>
    <spb s="1">
      <v>0</v>
      <v>Name</v>
    </spb>
    <spb s="2">
      <v>0</v>
      <v>0</v>
      <v>0</v>
    </spb>
    <spb s="3">
      <v>2</v>
      <v>2</v>
    </spb>
    <spb s="4">
      <v>1</v>
      <v>2</v>
      <v>2</v>
      <v>3</v>
      <v>2</v>
      <v>2</v>
      <v>4</v>
      <v>5</v>
      <v>2</v>
    </spb>
    <spb s="5">
      <v>GMT</v>
    </spb>
    <spb s="6">
      <v>High</v>
      <v>Name</v>
      <v>Price</v>
      <v>Open</v>
      <v>Low</v>
      <v>Currency</v>
      <v>Change</v>
      <v>UniqueName</v>
      <v>From currency</v>
      <v>Change (%)</v>
      <v>%ProviderInfo</v>
      <v>Ticker symbol</v>
      <v>52 week high</v>
      <v>52 week low</v>
      <v>Instrument type</v>
      <v>Last trade time</v>
      <v>Previous close</v>
    </spb>
    <spb s="1">
      <v>1</v>
      <v>Name</v>
    </spb>
    <spb s="7">
      <v>2</v>
      <v>1</v>
      <v>2</v>
      <v>2</v>
      <v>2</v>
      <v>2</v>
      <v>3</v>
      <v>2</v>
      <v>2</v>
      <v>4</v>
      <v>5</v>
      <v>2</v>
    </spb>
  </spbData>
</supportingPropertyBags>
</file>

<file path=xl/richData/rdsupportingpropertybagstructure.xml><?xml version="1.0" encoding="utf-8"?>
<spbStructures xmlns="http://schemas.microsoft.com/office/spreadsheetml/2017/richdata2" count="8">
  <s>
    <k n="Name" t="s"/>
    <k n="Preis" t="s"/>
    <k n="Währung" t="s"/>
    <k n="Änderung" t="s"/>
    <k n="UniqueName" t="s"/>
    <k n="Von Währung" t="s"/>
    <k n="Änderung (%)" t="s"/>
    <k n="%ProviderInfo" t="s"/>
    <k n="Ticker-Symbol" t="s"/>
    <k n="52-Wochen-Hoch" t="s"/>
    <k n="52-Wochen-Tief" t="s"/>
    <k n="Instrumententyp" t="s"/>
    <k n="Letzte Handelszeit" t="s"/>
    <k n="Schlusskurs des Vortags" t="s"/>
  </s>
  <s>
    <k n="^Order" t="spba"/>
    <k n="TitleProperty" t="s"/>
  </s>
  <s>
    <k n="ShowInCardView" t="b"/>
    <k n="ShowInDotNotation" t="b"/>
    <k n="ShowInAutoComplete" t="b"/>
  </s>
  <s>
    <k n="UniqueName" t="spb"/>
    <k n="`%ProviderInfo" t="spb"/>
  </s>
  <s>
    <k n="Name" t="i"/>
    <k n="Preis" t="i"/>
    <k n="`Änderung" t="i"/>
    <k n="`Änderung (%)" t="i"/>
    <k n="52-Wochen-Hoch" t="i"/>
    <k n="52-Wochen-Tief" t="i"/>
    <k n="`%EntityServiceId" t="i"/>
    <k n="Letzte Handelszeit" t="i"/>
    <k n="Schlusskurs des Vortags" t="i"/>
  </s>
  <s>
    <k n="Letzte Handelszeit" t="s"/>
  </s>
  <s>
    <k n="Hoch" t="s"/>
    <k n="Name" t="s"/>
    <k n="Preis" t="s"/>
    <k n="Öffnen" t="s"/>
    <k n="Niedrig" t="s"/>
    <k n="Währung" t="s"/>
    <k n="Änderung" t="s"/>
    <k n="UniqueName" t="s"/>
    <k n="Von Währung" t="s"/>
    <k n="Änderung (%)" t="s"/>
    <k n="%ProviderInfo" t="s"/>
    <k n="Ticker-Symbol" t="s"/>
    <k n="52-Wochen-Hoch" t="s"/>
    <k n="52-Wochen-Tief" t="s"/>
    <k n="Instrumententyp" t="s"/>
    <k n="Letzte Handelszeit" t="s"/>
    <k n="Schlusskurs des Vortags" t="s"/>
  </s>
  <s>
    <k n="Hoch" t="i"/>
    <k n="Name" t="i"/>
    <k n="Preis" t="i"/>
    <k n="Niedrig" t="i"/>
    <k n="`Öffnen" t="i"/>
    <k n="`Änderung" t="i"/>
    <k n="`Änderung (%)" t="i"/>
    <k n="52-Wochen-Hoch" t="i"/>
    <k n="52-Wochen-Tief" t="i"/>
    <k n="`%EntityServiceId" t="i"/>
    <k n="Letzte Handelszeit" t="i"/>
    <k n="Schlusskurs des Vortags" t="i"/>
  </s>
</spbStructures>
</file>

<file path=xl/richData/richStyles.xml><?xml version="1.0" encoding="utf-8"?>
<richStyleSheet xmlns="http://schemas.microsoft.com/office/spreadsheetml/2017/richdata2" xmlns:mc="http://schemas.openxmlformats.org/markup-compatibility/2006" xmlns:x="http://schemas.openxmlformats.org/spreadsheetml/2006/main" mc:Ignorable="x">
  <dxfs count="4">
    <x:dxf>
      <x:numFmt numFmtId="2" formatCode="0.00"/>
    </x:dxf>
    <x:dxf>
      <x:numFmt numFmtId="0" formatCode="General"/>
    </x:dxf>
    <x:dxf>
      <x:numFmt numFmtId="27" formatCode="dd/mm/yyyy\ hh:mm"/>
    </x:dxf>
    <x:dxf>
      <x:numFmt numFmtId="14" formatCode="0.00%"/>
    </x:dxf>
  </dxfs>
  <richProperties>
    <rPr n="IsTitleField" t="b"/>
    <rPr n="NumberFormat" t="s"/>
  </richProperties>
  <richStyles>
    <rSty>
      <rpv i="0">1</rpv>
    </rSty>
    <rSty dxfid="1">
      <rpv i="1">_([$€-x-euro2] * #,##0.00_);_([$€-x-euro2] * (#,##0.00);_([$€-x-euro2] * "-"??_);_(@_)</rpv>
    </rSty>
    <rSty dxfid="3"/>
    <rSty dxfid="0">
      <rpv i="1">0.00</rpv>
    </rSty>
    <rSty dxfid="2"/>
  </richStyles>
</richStyleShee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863A430-50AF-4731-B3FE-FD2293F7740B}" name="Tabelle5" displayName="Tabelle5" ref="S11:W14" totalsRowShown="0" headerRowDxfId="8" dataDxfId="6" headerRowBorderDxfId="7" tableBorderDxfId="5" totalsRowBorderDxfId="4" dataCellStyle="Währung">
  <autoFilter ref="S11:W14" xr:uid="{5863A430-50AF-4731-B3FE-FD2293F7740B}"/>
  <tableColumns count="5">
    <tableColumn id="1" xr3:uid="{6DF44120-CA10-44D2-BE09-F0CA2B1620E9}" name="Jahr"/>
    <tableColumn id="2" xr3:uid="{06463BED-8E66-4C5C-8230-6342C7F58F5F}" name="Säule 1" dataDxfId="3" dataCellStyle="Währung"/>
    <tableColumn id="3" xr3:uid="{B67FCCEF-9177-4205-BDF3-3646AE23222C}" name="Säule 2" dataDxfId="2" dataCellStyle="Währung"/>
    <tableColumn id="4" xr3:uid="{67C608CA-009E-4830-B9D6-2231A93B3290}" name="Säule 3" dataDxfId="1" dataCellStyle="Währung"/>
    <tableColumn id="5" xr3:uid="{15101D86-9479-4935-800A-247D1D83F6EE}" name="Säule 4" dataDxfId="0" dataCellStyle="Währung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4AE33-42F1-4266-A55F-40285E86C0F3}">
  <dimension ref="L29"/>
  <sheetViews>
    <sheetView showGridLines="0" tabSelected="1" zoomScale="85" zoomScaleNormal="85" workbookViewId="0">
      <selection activeCell="N35" sqref="A1:XFD1048576"/>
    </sheetView>
  </sheetViews>
  <sheetFormatPr baseColWidth="10" defaultRowHeight="13.8" x14ac:dyDescent="0.25"/>
  <cols>
    <col min="1" max="16384" width="11.5546875" style="33"/>
  </cols>
  <sheetData>
    <row r="29" spans="12:12" x14ac:dyDescent="0.25">
      <c r="L29" s="33" t="s">
        <v>53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6B459-86C0-449F-B746-3B58F0D11670}">
  <dimension ref="A1:AA20"/>
  <sheetViews>
    <sheetView zoomScale="88" workbookViewId="0">
      <selection activeCell="S19" sqref="S19"/>
    </sheetView>
  </sheetViews>
  <sheetFormatPr baseColWidth="10" defaultRowHeight="14.4" x14ac:dyDescent="0.3"/>
  <cols>
    <col min="1" max="1" width="34.21875" bestFit="1" customWidth="1"/>
    <col min="2" max="2" width="23.33203125" bestFit="1" customWidth="1"/>
    <col min="3" max="4" width="21.5546875" bestFit="1" customWidth="1"/>
    <col min="6" max="6" width="19.6640625" bestFit="1" customWidth="1"/>
    <col min="7" max="7" width="18.6640625" bestFit="1" customWidth="1"/>
    <col min="9" max="9" width="16.33203125" bestFit="1" customWidth="1"/>
    <col min="12" max="12" width="11.77734375" bestFit="1" customWidth="1"/>
    <col min="13" max="13" width="15.5546875" bestFit="1" customWidth="1"/>
    <col min="14" max="16" width="11.6640625" bestFit="1" customWidth="1"/>
    <col min="19" max="19" width="11.77734375" bestFit="1" customWidth="1"/>
    <col min="20" max="20" width="12.77734375" bestFit="1" customWidth="1"/>
    <col min="21" max="21" width="18.33203125" bestFit="1" customWidth="1"/>
    <col min="22" max="24" width="12.77734375" bestFit="1" customWidth="1"/>
    <col min="26" max="26" width="20.77734375" bestFit="1" customWidth="1"/>
    <col min="27" max="30" width="17.109375" bestFit="1" customWidth="1"/>
  </cols>
  <sheetData>
    <row r="1" spans="1:27" ht="15.6" x14ac:dyDescent="0.3">
      <c r="B1" s="29" t="s">
        <v>34</v>
      </c>
      <c r="C1" s="30"/>
      <c r="D1" s="31"/>
      <c r="E1" s="1"/>
      <c r="F1" s="29" t="s">
        <v>35</v>
      </c>
      <c r="G1" s="31"/>
      <c r="H1" s="1"/>
      <c r="I1" s="29" t="s">
        <v>36</v>
      </c>
      <c r="J1" s="31"/>
      <c r="K1" s="1"/>
      <c r="L1" s="29" t="s">
        <v>37</v>
      </c>
      <c r="M1" s="30"/>
      <c r="N1" s="30"/>
      <c r="O1" s="30"/>
      <c r="P1" s="31"/>
    </row>
    <row r="2" spans="1:27" x14ac:dyDescent="0.3">
      <c r="A2" s="1"/>
      <c r="B2" s="2" t="s">
        <v>17</v>
      </c>
      <c r="C2" s="2" t="s">
        <v>19</v>
      </c>
      <c r="D2" s="2" t="s">
        <v>20</v>
      </c>
      <c r="E2" s="1"/>
      <c r="F2" s="2" t="s">
        <v>21</v>
      </c>
      <c r="G2" s="2" t="s">
        <v>22</v>
      </c>
      <c r="H2" s="1"/>
      <c r="I2" s="2" t="s">
        <v>23</v>
      </c>
      <c r="J2" s="2" t="s">
        <v>24</v>
      </c>
      <c r="K2" s="1"/>
      <c r="L2" s="2" t="s">
        <v>26</v>
      </c>
      <c r="M2" s="2" t="s">
        <v>30</v>
      </c>
      <c r="N2" s="2" t="s">
        <v>31</v>
      </c>
      <c r="O2" s="2" t="s">
        <v>32</v>
      </c>
      <c r="P2" s="2" t="s">
        <v>33</v>
      </c>
    </row>
    <row r="3" spans="1:27" x14ac:dyDescent="0.3">
      <c r="A3" s="3" t="s">
        <v>6</v>
      </c>
      <c r="B3" s="3"/>
      <c r="C3" s="3"/>
      <c r="D3" s="3"/>
      <c r="E3" s="1"/>
      <c r="F3" s="3"/>
      <c r="G3" s="3"/>
      <c r="H3" s="1"/>
      <c r="I3" s="3"/>
      <c r="J3" s="3"/>
      <c r="K3" s="1"/>
      <c r="L3" s="3"/>
      <c r="M3" s="3"/>
      <c r="N3" s="3"/>
      <c r="O3" s="3"/>
      <c r="P3" s="3"/>
      <c r="R3" s="5" t="s">
        <v>48</v>
      </c>
      <c r="S3" s="6" t="s">
        <v>49</v>
      </c>
    </row>
    <row r="4" spans="1:27" x14ac:dyDescent="0.3">
      <c r="A4" s="4" t="s">
        <v>18</v>
      </c>
      <c r="B4" s="4" t="s">
        <v>62</v>
      </c>
      <c r="C4" s="4" t="s">
        <v>63</v>
      </c>
      <c r="D4" s="4" t="s">
        <v>64</v>
      </c>
      <c r="E4" s="1"/>
      <c r="F4" s="4" t="s">
        <v>65</v>
      </c>
      <c r="G4" s="4" t="s">
        <v>66</v>
      </c>
      <c r="H4" s="1"/>
      <c r="I4" s="4" t="s">
        <v>67</v>
      </c>
      <c r="J4" s="4" t="s">
        <v>68</v>
      </c>
      <c r="K4" s="1"/>
      <c r="L4" s="4" t="s">
        <v>25</v>
      </c>
      <c r="M4" s="4" t="s">
        <v>69</v>
      </c>
      <c r="N4" s="4" t="s">
        <v>27</v>
      </c>
      <c r="O4" s="4" t="s">
        <v>28</v>
      </c>
      <c r="P4" s="4" t="s">
        <v>29</v>
      </c>
      <c r="R4" s="4" t="s">
        <v>34</v>
      </c>
      <c r="S4" s="7">
        <f ca="1">SUM(10000+6000)+(D12*AA5)</f>
        <v>33383.5</v>
      </c>
      <c r="U4" s="10" t="s">
        <v>50</v>
      </c>
      <c r="V4" s="11">
        <f>SUM(B12,C12,G12,L12,M12,N12,O12,P12)</f>
        <v>63000</v>
      </c>
      <c r="W4" s="11">
        <v>63000</v>
      </c>
      <c r="Z4" s="1" t="e" vm="1">
        <v>#VALUE!</v>
      </c>
      <c r="AA4" s="28" cm="1">
        <f t="array" aca="1" ref="AA4" ca="1">_FV(Z4,"Preis")</f>
        <v>0.84889999999999999</v>
      </c>
    </row>
    <row r="5" spans="1:27" x14ac:dyDescent="0.3">
      <c r="A5" s="4" t="s">
        <v>0</v>
      </c>
      <c r="B5" s="4"/>
      <c r="C5" s="4"/>
      <c r="D5" s="4"/>
      <c r="E5" s="1"/>
      <c r="F5" s="4"/>
      <c r="G5" s="4"/>
      <c r="H5" s="1"/>
      <c r="I5" s="4"/>
      <c r="J5" s="4"/>
      <c r="K5" s="1"/>
      <c r="L5" s="4"/>
      <c r="M5" s="4"/>
      <c r="N5" s="4"/>
      <c r="O5" s="4"/>
      <c r="P5" s="4"/>
      <c r="R5" s="4" t="s">
        <v>35</v>
      </c>
      <c r="S5" s="7">
        <f ca="1">SUM(F12*AA4)+G12</f>
        <v>31978</v>
      </c>
      <c r="U5" s="10" t="s">
        <v>51</v>
      </c>
      <c r="V5" s="13">
        <f>SUM(F12,I12,J12)</f>
        <v>90000</v>
      </c>
      <c r="W5" s="11">
        <f ca="1">V5*AA4</f>
        <v>76401</v>
      </c>
      <c r="Z5" s="1" t="e" vm="2">
        <v>#VALUE!</v>
      </c>
      <c r="AA5" s="28" cm="1">
        <f t="array" aca="1" ref="AA5" ca="1">_FV(Z5,"Preis")</f>
        <v>1.1589</v>
      </c>
    </row>
    <row r="6" spans="1:27" x14ac:dyDescent="0.3">
      <c r="A6" s="4" t="s">
        <v>1</v>
      </c>
      <c r="B6" s="4"/>
      <c r="C6" s="4"/>
      <c r="D6" s="4"/>
      <c r="E6" s="1"/>
      <c r="F6" s="4"/>
      <c r="G6" s="4"/>
      <c r="H6" s="1"/>
      <c r="I6" s="4"/>
      <c r="J6" s="4"/>
      <c r="K6" s="1"/>
      <c r="L6" s="4"/>
      <c r="M6" s="4"/>
      <c r="N6" s="4"/>
      <c r="O6" s="4"/>
      <c r="P6" s="4"/>
      <c r="R6" s="4" t="s">
        <v>36</v>
      </c>
      <c r="S6" s="7">
        <f ca="1">SUM(I12+J12)*AA4</f>
        <v>59423</v>
      </c>
      <c r="U6" s="10" t="s">
        <v>52</v>
      </c>
      <c r="V6" s="12">
        <f>D12</f>
        <v>15000</v>
      </c>
      <c r="W6" s="11">
        <f ca="1">V6*AA5</f>
        <v>17383.5</v>
      </c>
    </row>
    <row r="7" spans="1:27" x14ac:dyDescent="0.3">
      <c r="A7" s="4" t="s">
        <v>2</v>
      </c>
      <c r="B7" s="4"/>
      <c r="C7" s="4"/>
      <c r="D7" s="4"/>
      <c r="E7" s="1"/>
      <c r="F7" s="4"/>
      <c r="G7" s="4"/>
      <c r="H7" s="1"/>
      <c r="I7" s="4"/>
      <c r="J7" s="4"/>
      <c r="K7" s="1"/>
      <c r="L7" s="4"/>
      <c r="M7" s="4"/>
      <c r="N7" s="4"/>
      <c r="O7" s="4"/>
      <c r="P7" s="4"/>
      <c r="R7" s="4" t="s">
        <v>37</v>
      </c>
      <c r="S7" s="7">
        <f>SUM(L12:P12)</f>
        <v>32000</v>
      </c>
      <c r="V7" t="s">
        <v>54</v>
      </c>
      <c r="W7" s="15">
        <f ca="1">SUM(W4:W6)</f>
        <v>156784.5</v>
      </c>
    </row>
    <row r="8" spans="1:27" x14ac:dyDescent="0.3">
      <c r="A8" s="4" t="s">
        <v>3</v>
      </c>
      <c r="B8" s="4"/>
      <c r="C8" s="4"/>
      <c r="D8" s="4"/>
      <c r="E8" s="1"/>
      <c r="F8" s="4"/>
      <c r="G8" s="4"/>
      <c r="H8" s="1"/>
      <c r="I8" s="4"/>
      <c r="J8" s="4"/>
      <c r="K8" s="1"/>
      <c r="L8" s="4"/>
      <c r="M8" s="4"/>
      <c r="N8" s="4"/>
      <c r="O8" s="4"/>
      <c r="P8" s="4"/>
    </row>
    <row r="9" spans="1:27" x14ac:dyDescent="0.3">
      <c r="A9" s="4" t="s">
        <v>8</v>
      </c>
      <c r="B9" s="4"/>
      <c r="C9" s="4"/>
      <c r="D9" s="4"/>
      <c r="E9" s="1"/>
      <c r="F9" s="4"/>
      <c r="G9" s="4"/>
      <c r="H9" s="1"/>
      <c r="I9" s="4"/>
      <c r="J9" s="4"/>
      <c r="K9" s="1"/>
      <c r="L9" s="4"/>
      <c r="M9" s="4"/>
      <c r="N9" s="4"/>
      <c r="O9" s="4"/>
      <c r="P9" s="4"/>
    </row>
    <row r="10" spans="1:27" x14ac:dyDescent="0.3">
      <c r="A10" s="4" t="s">
        <v>9</v>
      </c>
      <c r="B10" s="4"/>
      <c r="C10" s="4"/>
      <c r="D10" s="4"/>
      <c r="E10" s="1"/>
      <c r="F10" s="4"/>
      <c r="G10" s="4"/>
      <c r="H10" s="1"/>
      <c r="I10" s="4"/>
      <c r="J10" s="4"/>
      <c r="K10" s="1"/>
      <c r="L10" s="4"/>
      <c r="M10" s="4"/>
      <c r="N10" s="4"/>
      <c r="O10" s="4"/>
      <c r="P10" s="4"/>
    </row>
    <row r="11" spans="1:27" x14ac:dyDescent="0.3">
      <c r="A11" s="3" t="s">
        <v>7</v>
      </c>
      <c r="B11" s="3"/>
      <c r="C11" s="3"/>
      <c r="D11" s="3"/>
      <c r="E11" s="1"/>
      <c r="F11" s="3"/>
      <c r="G11" s="3"/>
      <c r="H11" s="1"/>
      <c r="I11" s="3"/>
      <c r="J11" s="3"/>
      <c r="K11" s="1"/>
      <c r="L11" s="3"/>
      <c r="M11" s="3"/>
      <c r="N11" s="3"/>
      <c r="O11" s="3"/>
      <c r="P11" s="3"/>
      <c r="S11" s="19" t="s">
        <v>55</v>
      </c>
      <c r="T11" s="20" t="s">
        <v>34</v>
      </c>
      <c r="U11" s="20" t="s">
        <v>35</v>
      </c>
      <c r="V11" s="20" t="s">
        <v>36</v>
      </c>
      <c r="W11" s="21" t="s">
        <v>37</v>
      </c>
    </row>
    <row r="12" spans="1:27" x14ac:dyDescent="0.3">
      <c r="A12" s="4" t="s">
        <v>47</v>
      </c>
      <c r="B12" s="7">
        <v>10000</v>
      </c>
      <c r="C12" s="7">
        <v>6000</v>
      </c>
      <c r="D12" s="8">
        <v>15000</v>
      </c>
      <c r="E12" s="1"/>
      <c r="F12" s="9">
        <v>20000</v>
      </c>
      <c r="G12" s="7">
        <v>15000</v>
      </c>
      <c r="H12" s="1"/>
      <c r="I12" s="9">
        <v>40000</v>
      </c>
      <c r="J12" s="9">
        <v>30000</v>
      </c>
      <c r="K12" s="1"/>
      <c r="L12" s="7">
        <v>10000</v>
      </c>
      <c r="M12" s="7">
        <v>5000</v>
      </c>
      <c r="N12" s="7">
        <v>7000</v>
      </c>
      <c r="O12" s="7">
        <v>6000</v>
      </c>
      <c r="P12" s="7">
        <v>4000</v>
      </c>
      <c r="S12" s="17">
        <v>2022</v>
      </c>
      <c r="T12" s="16">
        <v>10000</v>
      </c>
      <c r="U12" s="16">
        <v>12000</v>
      </c>
      <c r="V12" s="16">
        <v>20000</v>
      </c>
      <c r="W12" s="18">
        <v>8000</v>
      </c>
      <c r="X12" s="27"/>
    </row>
    <row r="13" spans="1:27" x14ac:dyDescent="0.3">
      <c r="A13" s="4" t="s">
        <v>16</v>
      </c>
      <c r="B13" s="7">
        <v>5000</v>
      </c>
      <c r="C13" s="7">
        <v>3500</v>
      </c>
      <c r="D13" s="8"/>
      <c r="E13" s="1"/>
      <c r="F13" s="9"/>
      <c r="G13" s="7"/>
      <c r="H13" s="1"/>
      <c r="I13" s="9"/>
      <c r="J13" s="9"/>
      <c r="K13" s="1"/>
      <c r="L13" s="7"/>
      <c r="M13" s="7"/>
      <c r="N13" s="7"/>
      <c r="O13" s="7"/>
      <c r="P13" s="7"/>
      <c r="S13" s="17">
        <v>2023</v>
      </c>
      <c r="T13" s="16">
        <v>15000</v>
      </c>
      <c r="U13" s="16">
        <v>25000</v>
      </c>
      <c r="V13" s="16">
        <v>30000</v>
      </c>
      <c r="W13" s="18">
        <v>10000</v>
      </c>
      <c r="X13" s="27"/>
    </row>
    <row r="14" spans="1:27" x14ac:dyDescent="0.3">
      <c r="A14" s="4" t="s">
        <v>11</v>
      </c>
      <c r="B14" s="7">
        <v>200</v>
      </c>
      <c r="C14" s="7">
        <v>300</v>
      </c>
      <c r="D14" s="8"/>
      <c r="E14" s="1"/>
      <c r="F14" s="9"/>
      <c r="G14" s="7"/>
      <c r="H14" s="1"/>
      <c r="I14" s="4"/>
      <c r="J14" s="4"/>
      <c r="K14" s="1"/>
      <c r="L14" s="7"/>
      <c r="M14" s="7"/>
      <c r="N14" s="7"/>
      <c r="O14" s="7"/>
      <c r="P14" s="7"/>
      <c r="S14" s="22">
        <v>2024</v>
      </c>
      <c r="T14" s="25">
        <v>25000</v>
      </c>
      <c r="U14" s="25">
        <v>40000</v>
      </c>
      <c r="V14" s="25">
        <v>50000</v>
      </c>
      <c r="W14" s="26">
        <v>14000</v>
      </c>
      <c r="X14" s="27"/>
    </row>
    <row r="15" spans="1:27" x14ac:dyDescent="0.3">
      <c r="A15" s="4" t="s">
        <v>10</v>
      </c>
      <c r="B15" s="7">
        <v>1000</v>
      </c>
      <c r="C15" s="7">
        <v>3000</v>
      </c>
      <c r="D15" s="8">
        <v>750</v>
      </c>
      <c r="E15" s="1"/>
      <c r="F15" s="9">
        <v>1000</v>
      </c>
      <c r="G15" s="7">
        <v>450</v>
      </c>
      <c r="H15" s="1"/>
      <c r="I15" s="4"/>
      <c r="J15" s="4"/>
      <c r="K15" s="1"/>
      <c r="L15" s="7"/>
      <c r="M15" s="7"/>
      <c r="N15" s="7"/>
      <c r="O15" s="7"/>
      <c r="P15" s="7"/>
      <c r="T15" s="27"/>
      <c r="U15" s="27"/>
      <c r="V15" s="27"/>
      <c r="W15" s="27"/>
      <c r="X15" s="27"/>
    </row>
    <row r="16" spans="1:27" x14ac:dyDescent="0.3">
      <c r="A16" s="4" t="s">
        <v>4</v>
      </c>
      <c r="B16" s="4" t="s">
        <v>43</v>
      </c>
      <c r="C16" s="4" t="s">
        <v>43</v>
      </c>
      <c r="D16" s="4" t="s">
        <v>44</v>
      </c>
      <c r="E16" s="1"/>
      <c r="F16" s="4" t="s">
        <v>45</v>
      </c>
      <c r="G16" s="4" t="s">
        <v>43</v>
      </c>
      <c r="H16" s="1"/>
      <c r="I16" s="4" t="s">
        <v>46</v>
      </c>
      <c r="J16" s="4" t="s">
        <v>46</v>
      </c>
      <c r="K16" s="1"/>
      <c r="L16" s="4" t="s">
        <v>43</v>
      </c>
      <c r="M16" s="4" t="s">
        <v>43</v>
      </c>
      <c r="N16" s="4" t="s">
        <v>43</v>
      </c>
      <c r="O16" s="4" t="s">
        <v>43</v>
      </c>
      <c r="P16" s="4" t="s">
        <v>43</v>
      </c>
      <c r="T16" s="27"/>
      <c r="U16" s="27"/>
      <c r="V16" s="27"/>
      <c r="W16" s="27"/>
      <c r="X16" s="27"/>
    </row>
    <row r="17" spans="1:24" x14ac:dyDescent="0.3">
      <c r="A17" s="4" t="s">
        <v>12</v>
      </c>
      <c r="B17" s="4"/>
      <c r="C17" s="4"/>
      <c r="D17" s="4"/>
      <c r="E17" s="1"/>
      <c r="F17" s="4"/>
      <c r="G17" s="4"/>
      <c r="H17" s="1"/>
      <c r="I17" s="4"/>
      <c r="J17" s="4"/>
      <c r="K17" s="1"/>
      <c r="L17" s="4"/>
      <c r="M17" s="4"/>
      <c r="N17" s="4"/>
      <c r="O17" s="4"/>
      <c r="P17" s="4"/>
      <c r="T17" s="27"/>
      <c r="U17" s="27"/>
      <c r="V17" s="27"/>
      <c r="W17" s="27"/>
      <c r="X17" s="27"/>
    </row>
    <row r="18" spans="1:24" x14ac:dyDescent="0.3">
      <c r="A18" s="3" t="s">
        <v>5</v>
      </c>
      <c r="B18" s="3"/>
      <c r="C18" s="3"/>
      <c r="D18" s="3"/>
      <c r="E18" s="1"/>
      <c r="F18" s="3"/>
      <c r="G18" s="3"/>
      <c r="H18" s="1"/>
      <c r="I18" s="3"/>
      <c r="J18" s="3"/>
      <c r="K18" s="1"/>
      <c r="L18" s="3"/>
      <c r="M18" s="3"/>
      <c r="N18" s="3"/>
      <c r="O18" s="3"/>
      <c r="P18" s="3"/>
    </row>
    <row r="19" spans="1:24" x14ac:dyDescent="0.3">
      <c r="A19" s="4" t="s">
        <v>14</v>
      </c>
      <c r="B19" s="4"/>
      <c r="C19" s="4"/>
      <c r="D19" s="4"/>
      <c r="E19" s="1"/>
      <c r="F19" s="4"/>
      <c r="G19" s="4"/>
      <c r="H19" s="1"/>
      <c r="I19" s="4"/>
      <c r="J19" s="4"/>
      <c r="K19" s="1"/>
      <c r="L19" s="4"/>
      <c r="M19" s="4"/>
      <c r="N19" s="4"/>
      <c r="O19" s="4"/>
      <c r="P19" s="4"/>
    </row>
    <row r="20" spans="1:24" x14ac:dyDescent="0.3">
      <c r="A20" s="4" t="s">
        <v>15</v>
      </c>
      <c r="B20" s="4"/>
      <c r="C20" s="4"/>
      <c r="D20" s="4"/>
      <c r="E20" s="1"/>
      <c r="F20" s="4"/>
      <c r="G20" s="4"/>
      <c r="H20" s="1"/>
      <c r="I20" s="4"/>
      <c r="J20" s="4"/>
      <c r="K20" s="1"/>
      <c r="L20" s="4"/>
      <c r="M20" s="4"/>
      <c r="N20" s="4"/>
      <c r="O20" s="4"/>
      <c r="P20" s="4"/>
    </row>
  </sheetData>
  <mergeCells count="4">
    <mergeCell ref="B1:D1"/>
    <mergeCell ref="F1:G1"/>
    <mergeCell ref="I1:J1"/>
    <mergeCell ref="L1:P1"/>
  </mergeCells>
  <phoneticPr fontId="4" type="noConversion"/>
  <pageMargins left="0.7" right="0.7" top="0.78740157499999996" bottom="0.78740157499999996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CC507-A048-4D17-81AF-5A1DEE8EE446}">
  <dimension ref="A1:E5"/>
  <sheetViews>
    <sheetView workbookViewId="0">
      <selection activeCell="B26" sqref="B26"/>
    </sheetView>
  </sheetViews>
  <sheetFormatPr baseColWidth="10" defaultRowHeight="14.4" x14ac:dyDescent="0.3"/>
  <cols>
    <col min="1" max="1" width="20.77734375" bestFit="1" customWidth="1"/>
    <col min="2" max="5" width="17.109375" bestFit="1" customWidth="1"/>
  </cols>
  <sheetData>
    <row r="1" spans="1:5" x14ac:dyDescent="0.3">
      <c r="A1" s="23" t="s">
        <v>56</v>
      </c>
      <c r="B1" t="s">
        <v>58</v>
      </c>
      <c r="C1" t="s">
        <v>59</v>
      </c>
      <c r="D1" t="s">
        <v>60</v>
      </c>
      <c r="E1" t="s">
        <v>61</v>
      </c>
    </row>
    <row r="2" spans="1:5" x14ac:dyDescent="0.3">
      <c r="A2" s="24">
        <v>2022</v>
      </c>
      <c r="B2" s="14">
        <v>10000</v>
      </c>
      <c r="C2" s="14">
        <v>12000</v>
      </c>
      <c r="D2" s="14">
        <v>20000</v>
      </c>
      <c r="E2" s="14">
        <v>8000</v>
      </c>
    </row>
    <row r="3" spans="1:5" x14ac:dyDescent="0.3">
      <c r="A3" s="24">
        <v>2023</v>
      </c>
      <c r="B3" s="14">
        <v>15000</v>
      </c>
      <c r="C3" s="14">
        <v>25000</v>
      </c>
      <c r="D3" s="14">
        <v>30000</v>
      </c>
      <c r="E3" s="14">
        <v>10000</v>
      </c>
    </row>
    <row r="4" spans="1:5" x14ac:dyDescent="0.3">
      <c r="A4" s="24">
        <v>2024</v>
      </c>
      <c r="B4" s="14">
        <v>25000</v>
      </c>
      <c r="C4" s="14">
        <v>40000</v>
      </c>
      <c r="D4" s="14">
        <v>50000</v>
      </c>
      <c r="E4" s="14">
        <v>14000</v>
      </c>
    </row>
    <row r="5" spans="1:5" x14ac:dyDescent="0.3">
      <c r="A5" s="24" t="s">
        <v>57</v>
      </c>
      <c r="B5" s="14">
        <v>50000</v>
      </c>
      <c r="C5" s="14">
        <v>77000</v>
      </c>
      <c r="D5" s="14">
        <v>100000</v>
      </c>
      <c r="E5" s="14">
        <v>32000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92819-01DF-4480-94F6-B363A58EF972}">
  <dimension ref="A2:C18"/>
  <sheetViews>
    <sheetView workbookViewId="0">
      <selection activeCell="B28" sqref="B28"/>
    </sheetView>
  </sheetViews>
  <sheetFormatPr baseColWidth="10" defaultRowHeight="14.4" x14ac:dyDescent="0.3"/>
  <cols>
    <col min="1" max="1" width="24.6640625" bestFit="1" customWidth="1"/>
    <col min="2" max="2" width="24.6640625" customWidth="1"/>
    <col min="3" max="3" width="23.33203125" bestFit="1" customWidth="1"/>
  </cols>
  <sheetData>
    <row r="2" spans="1:3" ht="15.6" x14ac:dyDescent="0.3">
      <c r="A2" s="1"/>
      <c r="B2" s="32" t="s">
        <v>42</v>
      </c>
      <c r="C2" s="32"/>
    </row>
    <row r="3" spans="1:3" x14ac:dyDescent="0.3">
      <c r="A3" s="1"/>
      <c r="B3" s="2" t="s">
        <v>41</v>
      </c>
      <c r="C3" s="2" t="s">
        <v>19</v>
      </c>
    </row>
    <row r="4" spans="1:3" x14ac:dyDescent="0.3">
      <c r="A4" s="3" t="s">
        <v>6</v>
      </c>
      <c r="B4" s="3"/>
      <c r="C4" s="3"/>
    </row>
    <row r="5" spans="1:3" x14ac:dyDescent="0.3">
      <c r="A5" s="4" t="s">
        <v>18</v>
      </c>
      <c r="B5" s="4" t="s">
        <v>40</v>
      </c>
      <c r="C5" s="4" t="s">
        <v>39</v>
      </c>
    </row>
    <row r="6" spans="1:3" x14ac:dyDescent="0.3">
      <c r="A6" s="4" t="s">
        <v>3</v>
      </c>
      <c r="B6" s="4"/>
      <c r="C6" s="4"/>
    </row>
    <row r="7" spans="1:3" x14ac:dyDescent="0.3">
      <c r="A7" s="4" t="s">
        <v>8</v>
      </c>
      <c r="B7" s="4"/>
      <c r="C7" s="4"/>
    </row>
    <row r="8" spans="1:3" x14ac:dyDescent="0.3">
      <c r="A8" s="4" t="s">
        <v>9</v>
      </c>
      <c r="B8" s="4"/>
      <c r="C8" s="4"/>
    </row>
    <row r="9" spans="1:3" x14ac:dyDescent="0.3">
      <c r="A9" s="3" t="s">
        <v>7</v>
      </c>
      <c r="B9" s="3"/>
      <c r="C9" s="3"/>
    </row>
    <row r="10" spans="1:3" x14ac:dyDescent="0.3">
      <c r="A10" s="4" t="s">
        <v>13</v>
      </c>
      <c r="B10" s="4"/>
      <c r="C10" s="4"/>
    </row>
    <row r="11" spans="1:3" x14ac:dyDescent="0.3">
      <c r="A11" s="4" t="s">
        <v>16</v>
      </c>
      <c r="B11" s="4"/>
      <c r="C11" s="4"/>
    </row>
    <row r="12" spans="1:3" x14ac:dyDescent="0.3">
      <c r="A12" s="4" t="s">
        <v>11</v>
      </c>
      <c r="B12" s="4"/>
      <c r="C12" s="4"/>
    </row>
    <row r="13" spans="1:3" x14ac:dyDescent="0.3">
      <c r="A13" s="4" t="s">
        <v>10</v>
      </c>
      <c r="B13" s="4"/>
      <c r="C13" s="4"/>
    </row>
    <row r="14" spans="1:3" x14ac:dyDescent="0.3">
      <c r="A14" s="4" t="s">
        <v>4</v>
      </c>
      <c r="B14" s="4"/>
      <c r="C14" s="4"/>
    </row>
    <row r="15" spans="1:3" x14ac:dyDescent="0.3">
      <c r="A15" s="4" t="s">
        <v>12</v>
      </c>
      <c r="B15" s="4"/>
      <c r="C15" s="4"/>
    </row>
    <row r="16" spans="1:3" x14ac:dyDescent="0.3">
      <c r="A16" s="3" t="s">
        <v>5</v>
      </c>
      <c r="B16" s="3"/>
      <c r="C16" s="3"/>
    </row>
    <row r="17" spans="1:3" x14ac:dyDescent="0.3">
      <c r="A17" s="4" t="s">
        <v>38</v>
      </c>
      <c r="B17" s="4"/>
      <c r="C17" s="4"/>
    </row>
    <row r="18" spans="1:3" x14ac:dyDescent="0.3">
      <c r="A18" s="4" t="s">
        <v>15</v>
      </c>
      <c r="B18" s="4"/>
      <c r="C18" s="4"/>
    </row>
  </sheetData>
  <mergeCells count="1">
    <mergeCell ref="B2:C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Dashboard </vt:lpstr>
      <vt:lpstr>Laufende Investments</vt:lpstr>
      <vt:lpstr>Übersicht Säulen</vt:lpstr>
      <vt:lpstr>Abgelaufene Investments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 Schmitt</dc:creator>
  <cp:lastModifiedBy>Patrick Rack</cp:lastModifiedBy>
  <dcterms:created xsi:type="dcterms:W3CDTF">2025-01-11T09:41:10Z</dcterms:created>
  <dcterms:modified xsi:type="dcterms:W3CDTF">2025-07-05T14:28:29Z</dcterms:modified>
</cp:coreProperties>
</file>